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\Downloads\"/>
    </mc:Choice>
  </mc:AlternateContent>
  <bookViews>
    <workbookView xWindow="0" yWindow="0" windowWidth="28800" windowHeight="11700" tabRatio="879"/>
  </bookViews>
  <sheets>
    <sheet name="УНЦ" sheetId="101" r:id="rId1"/>
    <sheet name="УНЦ прогноз" sheetId="100" r:id="rId2"/>
    <sheet name="индекс-дефлятор" sheetId="103" r:id="rId3"/>
  </sheets>
  <definedNames>
    <definedName name="_xlnm.Print_Titles" localSheetId="1">'УНЦ прогноз'!$4:$4</definedName>
    <definedName name="_xlnm.Print_Area" localSheetId="0">УНЦ!$A$1:$P$30</definedName>
    <definedName name="_xlnm.Print_Area" localSheetId="1">'УНЦ прогноз'!$A$1:$L$24</definedName>
  </definedNames>
  <calcPr calcId="152511"/>
</workbook>
</file>

<file path=xl/calcChain.xml><?xml version="1.0" encoding="utf-8"?>
<calcChain xmlns="http://schemas.openxmlformats.org/spreadsheetml/2006/main">
  <c r="I22" i="101" l="1"/>
  <c r="I23" i="101"/>
  <c r="I20" i="101"/>
  <c r="I21" i="101"/>
  <c r="I24" i="101"/>
  <c r="I25" i="101"/>
  <c r="I19" i="101"/>
  <c r="I18" i="101" l="1"/>
  <c r="I17" i="101"/>
  <c r="I27" i="101" l="1"/>
  <c r="C5" i="100" s="1"/>
  <c r="H27" i="101"/>
  <c r="C6" i="100" l="1"/>
  <c r="C7" i="100" s="1"/>
  <c r="C16" i="100" l="1"/>
  <c r="C11" i="100" s="1"/>
  <c r="C10" i="100" s="1"/>
</calcChain>
</file>

<file path=xl/sharedStrings.xml><?xml version="1.0" encoding="utf-8"?>
<sst xmlns="http://schemas.openxmlformats.org/spreadsheetml/2006/main" count="207" uniqueCount="105">
  <si>
    <t>№ п/п</t>
  </si>
  <si>
    <t>Наименование</t>
  </si>
  <si>
    <t>Технические характеристики</t>
  </si>
  <si>
    <t>Единицы измерения</t>
  </si>
  <si>
    <t xml:space="preserve">Технические характеристики (параметры) инвестиционного проекта </t>
  </si>
  <si>
    <t>Номер расценки</t>
  </si>
  <si>
    <t>Напряжение, кВ</t>
  </si>
  <si>
    <t>План</t>
  </si>
  <si>
    <t>Предложение по корректировке утвержденного плана</t>
  </si>
  <si>
    <t xml:space="preserve">Укрупненный норматив цены,  тыс рублей (без НДС) </t>
  </si>
  <si>
    <t>Величина затрат, тыс рублей (без НДС)</t>
  </si>
  <si>
    <t>Укрупненный норматив цены, тыс рублей (без НДС)</t>
  </si>
  <si>
    <t xml:space="preserve"> </t>
  </si>
  <si>
    <t>7.1</t>
  </si>
  <si>
    <t>7.2</t>
  </si>
  <si>
    <t>Наименование показателя</t>
  </si>
  <si>
    <t xml:space="preserve">Итого объем финансовых потребностей, определенный в соответствии с таблицами 1 - 5 в ценах, в которых рассчитаны укрупненные нормативы цены (без НДС) </t>
  </si>
  <si>
    <r>
      <t xml:space="preserve">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 xml:space="preserve"> (в прогнозных ценах с НДС), в том числе:</t>
    </r>
  </si>
  <si>
    <r>
      <rPr>
        <sz val="11"/>
        <rFont val="Times New Roman"/>
        <family val="1"/>
        <charset val="204"/>
      </rPr>
      <t xml:space="preserve">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 xml:space="preserve">УНЦ </t>
    </r>
    <r>
      <rPr>
        <sz val="11"/>
        <rFont val="Times New Roman"/>
        <family val="1"/>
        <charset val="204"/>
      </rPr>
      <t>(в прогнозных ценах с НДС)</t>
    </r>
  </si>
  <si>
    <t>7.3</t>
  </si>
  <si>
    <t>Наименование и реквизиты документа, согласно которому сформированы технические характеристики (параметры) инвестиционного проекта ________________________________________________________</t>
  </si>
  <si>
    <t>Количество</t>
  </si>
  <si>
    <t>Объем финансовых потребностей на реализацию инвестиционного проекта</t>
  </si>
  <si>
    <t>Итого объем финансовых потребностей, тыс рублей (без НДС)</t>
  </si>
  <si>
    <r>
      <t xml:space="preserve">Итого объем финансовых потребностей </t>
    </r>
    <r>
      <rPr>
        <i/>
        <sz val="11"/>
        <color theme="1"/>
        <rFont val="Times New Roman"/>
        <family val="1"/>
        <charset val="204"/>
      </rPr>
      <t>ОФП</t>
    </r>
    <r>
      <rPr>
        <i/>
        <vertAlign val="superscript"/>
        <sz val="11"/>
        <color theme="1"/>
        <rFont val="Times New Roman"/>
        <family val="1"/>
        <charset val="204"/>
      </rPr>
      <t>УНЦ</t>
    </r>
    <r>
      <rPr>
        <i/>
        <vertAlign val="subscript"/>
        <sz val="11"/>
        <color theme="1"/>
        <rFont val="Times New Roman"/>
        <family val="1"/>
        <charset val="204"/>
      </rPr>
      <t>d</t>
    </r>
    <r>
      <rPr>
        <sz val="11"/>
        <color theme="1"/>
        <rFont val="Times New Roman"/>
        <family val="1"/>
        <charset val="204"/>
      </rPr>
      <t xml:space="preserve">, определенный в текущих ценах в соответствии с таблицами 1 - 5 в ценах, в которых рассчитаны укрупненные нормативы цены  (с НДС) </t>
    </r>
    <r>
      <rPr>
        <vertAlign val="superscript"/>
        <sz val="11"/>
        <color theme="1"/>
        <rFont val="Times New Roman"/>
        <family val="1"/>
        <charset val="204"/>
      </rPr>
      <t>2)</t>
    </r>
  </si>
  <si>
    <r>
      <t xml:space="preserve">Фактический 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Ф</t>
    </r>
    <r>
      <rPr>
        <i/>
        <vertAlign val="subscript"/>
        <sz val="11"/>
        <rFont val="Times New Roman"/>
        <family val="1"/>
        <charset val="204"/>
      </rPr>
      <t xml:space="preserve">d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</si>
  <si>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r>
      <rPr>
        <vertAlign val="superscript"/>
        <sz val="11"/>
        <color theme="1"/>
        <rFont val="Times New Roman"/>
        <family val="1"/>
        <charset val="204"/>
      </rPr>
      <t>2)</t>
    </r>
    <r>
      <rPr>
        <sz val="11"/>
        <color theme="1"/>
        <rFont val="Times New Roman"/>
        <family val="1"/>
        <charset val="204"/>
      </rPr>
      <t xml:space="preserve"> Вместо знака  "d" указывается год,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</si>
  <si>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r>
      <rPr>
        <vertAlign val="superscript"/>
        <sz val="11"/>
        <color theme="1"/>
        <rFont val="Times New Roman"/>
        <family val="1"/>
        <charset val="204"/>
      </rPr>
      <t>3)</t>
    </r>
    <r>
      <rPr>
        <sz val="11"/>
        <color theme="1"/>
        <rFont val="Times New Roman"/>
        <family val="1"/>
        <charset val="204"/>
      </rPr>
      <t xml:space="preserve"> Вместо знака "b" указывается последний год периода реализации инвестиционной программы</t>
    </r>
  </si>
  <si>
    <r>
      <rPr>
        <vertAlign val="superscript"/>
        <sz val="11"/>
        <color theme="1"/>
        <rFont val="Times New Roman"/>
        <family val="1"/>
        <charset val="204"/>
      </rPr>
      <t>4)</t>
    </r>
    <r>
      <rPr>
        <sz val="11"/>
        <color theme="1"/>
        <rFont val="Times New Roman"/>
        <family val="1"/>
        <charset val="204"/>
      </rPr>
      <t xml:space="preserve"> Выражения вида "(b-d+1)" и "d+1" заменяются числовыми значениями, равными числовому значению соответствующего выражения, получаемого при замене знака "b" числовым значением последнего года периода реализации инвестиционной программы,  знака "d" - числовым значением года,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</si>
  <si>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r>
      <rPr>
        <vertAlign val="superscript"/>
        <sz val="11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1"/>
        <charset val="204"/>
      </rPr>
      <t xml:space="preserve"> Ячейки, в которых указано слово "нд", заполнению не подлежат</t>
    </r>
  </si>
  <si>
    <t>7</t>
  </si>
  <si>
    <r>
      <t xml:space="preserve">Объем финансовых потребностей </t>
    </r>
    <r>
      <rPr>
        <i/>
        <sz val="11"/>
        <rFont val="Symbol"/>
        <family val="1"/>
        <charset val="2"/>
      </rPr>
      <t>D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 xml:space="preserve">d 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</si>
  <si>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4</t>
  </si>
  <si>
    <t>5</t>
  </si>
  <si>
    <t>6</t>
  </si>
  <si>
    <t>Факт (предложение по корректировке)</t>
  </si>
  <si>
    <t>нд</t>
  </si>
  <si>
    <t>Форма 20. Результаты расчетов объемов финансовых потребностей, необходимых для строительства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</si>
  <si>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</si>
  <si>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Утвержденный план</t>
  </si>
  <si>
    <t>1</t>
  </si>
  <si>
    <t>Утвержденные плановые значения показателей приведены в соответствии с решение об утверждении инвестиционной программы отсутсвует</t>
  </si>
  <si>
    <t>НДС 20%</t>
  </si>
  <si>
    <t>полное наименование субъекта электроэнергетики</t>
  </si>
  <si>
    <t>объем финансирования 2019 года</t>
  </si>
  <si>
    <t>объем финансирования 2020 года</t>
  </si>
  <si>
    <t>ст 16.1 формы 2</t>
  </si>
  <si>
    <t>расчет по УСН</t>
  </si>
  <si>
    <t>факт финансирования до 2018 года включ</t>
  </si>
  <si>
    <t>2019 год</t>
  </si>
  <si>
    <t>2020 год</t>
  </si>
  <si>
    <t>объем финансирования 2018 года</t>
  </si>
  <si>
    <t>2018 год</t>
  </si>
  <si>
    <t>3</t>
  </si>
  <si>
    <t>шт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</si>
  <si>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2018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</si>
  <si>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2019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</si>
  <si>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2020</t>
    </r>
  </si>
  <si>
    <t>7.4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</si>
  <si>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2021</t>
    </r>
  </si>
  <si>
    <t>7.5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</si>
  <si>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2022</t>
    </r>
  </si>
  <si>
    <t>7.6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</si>
  <si>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2023</t>
    </r>
  </si>
  <si>
    <t>7.7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</si>
  <si>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2024</t>
    </r>
    <r>
      <rPr>
        <sz val="11"/>
        <color theme="1"/>
        <rFont val="Times New Roman"/>
        <family val="2"/>
        <charset val="204"/>
      </rPr>
      <t/>
    </r>
  </si>
  <si>
    <r>
      <t xml:space="preserve">Прогноз индексов дефляторов и индексов цен производителей по видам экономической деятельности до 2024 г.
</t>
    </r>
    <r>
      <rPr>
        <sz val="11"/>
        <color indexed="8"/>
        <rFont val="Times New Roman"/>
        <family val="1"/>
        <charset val="204"/>
      </rPr>
      <t xml:space="preserve">(по полному  кругу предприятий без НДС, косвенных налогов, торгово-транспортной наценки), в % г/г </t>
    </r>
    <r>
      <rPr>
        <b/>
        <sz val="11"/>
        <color indexed="8"/>
        <rFont val="Times New Roman"/>
        <family val="1"/>
        <charset val="204"/>
      </rPr>
      <t xml:space="preserve"> 
(базовый вариант)</t>
    </r>
  </si>
  <si>
    <t>Н а и м е н о в а н и е  о т р а с л и</t>
  </si>
  <si>
    <r>
      <t>оценка</t>
    </r>
    <r>
      <rPr>
        <b/>
        <i/>
        <vertAlign val="superscript"/>
        <sz val="11"/>
        <color indexed="8"/>
        <rFont val="Times New Roman"/>
        <family val="1"/>
        <charset val="204"/>
      </rPr>
      <t>1</t>
    </r>
  </si>
  <si>
    <t>прогноз</t>
  </si>
  <si>
    <r>
      <t>Инвестиции в основной капитал</t>
    </r>
    <r>
      <rPr>
        <b/>
        <vertAlign val="superscript"/>
        <sz val="11"/>
        <color indexed="8"/>
        <rFont val="Times New Roman"/>
        <family val="1"/>
        <charset val="204"/>
      </rPr>
      <t xml:space="preserve"> 3</t>
    </r>
  </si>
  <si>
    <t/>
  </si>
  <si>
    <t xml:space="preserve">  дефлятор</t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</si>
  <si>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- индексы-дефляторы, выделенные курсивом - оценка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</si>
  <si>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- в соответствии с Общероссийским классификатором продукции по видам экономической деятельности (ОКПД2) ОК 034-2014 (КПЕС 2008)  уголь, за исключением антрацита, угля коксующегося и угля бурого (05.10.10.130)</t>
    </r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</si>
  <si>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- за счет всех источников финансирования</t>
    </r>
  </si>
  <si>
    <r>
      <rPr>
        <vertAlign val="superscript"/>
        <sz val="11"/>
        <color theme="1"/>
        <rFont val="Times New Roman"/>
        <family val="1"/>
        <charset val="204"/>
      </rPr>
      <t>4</t>
    </r>
    <r>
      <rPr>
        <sz val="11"/>
        <color theme="1"/>
        <rFont val="Times New Roman"/>
        <family val="1"/>
        <charset val="204"/>
      </rPr>
      <t xml:space="preserve"> - с учетом НДС, косвенных налогов, торгово-транспортной наценки</t>
    </r>
  </si>
  <si>
    <t>Год раскрытия информации: 2022 год</t>
  </si>
  <si>
    <r>
      <t xml:space="preserve">Субъекты Российской Федерации, на территории которых реализуется инвестиционный проект: </t>
    </r>
    <r>
      <rPr>
        <sz val="14"/>
        <rFont val="Times New Roman"/>
        <family val="1"/>
        <charset val="204"/>
      </rPr>
      <t>Пермский край, Чайковский городской округ</t>
    </r>
  </si>
  <si>
    <t>УНЦ П6-06</t>
  </si>
  <si>
    <t>В3-01 - 1..5</t>
  </si>
  <si>
    <t>Таблица 6. Определение полной стоимости строительства электросетевых объектов с использованием укрупненных нормативов цен (в прогнозных ценах), тыс рублей                                                                                            Реконструкция РУ-10кВ №223 с заменой МВ-10кВ на ВВ-10кВ ячейки №2 фидера №25 ПС 110\10кВ "Сайгатка"</t>
  </si>
  <si>
    <t>Проектно-изыскательные работы.   Реконструкция РУ-10кВ №223, 202, 229 с заменой МВ-10кВ на ВВ-10кВ вводных фидеров от ПС110\10кВ "Сайгатка".</t>
  </si>
  <si>
    <t>Строительно-монтажные работы. РеконструкцияРУ-10кВ №223, 202, 229 с заменой МВ-10кВ на ВВ-10кВ вводных фидеров от ПС110\10кВ "Сайгатка".</t>
  </si>
  <si>
    <t>ВВ/TEL-10 скоммутационным
модулем ISM15 и модулем управления TER_CM_16_1</t>
  </si>
  <si>
    <r>
      <t xml:space="preserve">Тип инвестиционного проекта: строительство:  </t>
    </r>
    <r>
      <rPr>
        <sz val="14"/>
        <rFont val="Times New Roman"/>
        <family val="1"/>
        <charset val="204"/>
      </rPr>
      <t>Реконструкция РУ-10кВ №223, 202, 229 с заменой МВ-10кВ на ВВ-10кВ вводных фидеров от ПС110\10кВ "Сайгатка".</t>
    </r>
  </si>
  <si>
    <t>Реконструкция ВКЛ-6кВ ф.2 ПС "Запальта" со строительством отдельного ввода от резервной ячейки 6кВ ЗРУ-6кВ ПС "Запальта" до ячейки ЯКНО-6.</t>
  </si>
  <si>
    <t>К1-02 - 1..8</t>
  </si>
  <si>
    <t>км</t>
  </si>
  <si>
    <t xml:space="preserve">Проектно-изыскательные работы. Реконструкция ВКЛ-6кВ ф.2 ПС "Запальта" со строительством отдельного ввода от резервной ячейки 6кВ ЗРУ-6кВ ПС "Запальта" до ячейки ЯКНО-6. </t>
  </si>
  <si>
    <t>П5-01</t>
  </si>
  <si>
    <t>КЛ-6кВ -0,11км сеч 50мм2.</t>
  </si>
  <si>
    <t>24 ж\б стойки, по трассе -1,0км. Провод СИП3-1х35</t>
  </si>
  <si>
    <t>Л3-02 - 1..4</t>
  </si>
  <si>
    <t>Примечание: Замена маслянного выключателя на вакуумный производится на вводных ячейках ф.№2,25,24 ПС "Сайгатка". Реконструкция ВКЛ-6кВ 2-х участков</t>
  </si>
  <si>
    <t>Л7-02 - 1..4</t>
  </si>
  <si>
    <t>провод</t>
  </si>
  <si>
    <t>Л11-01</t>
  </si>
  <si>
    <t>арматура</t>
  </si>
  <si>
    <t>Л11-03</t>
  </si>
  <si>
    <t>опора</t>
  </si>
  <si>
    <t>грозозащита</t>
  </si>
  <si>
    <t>П3-02</t>
  </si>
  <si>
    <t xml:space="preserve">Наименование и реквизиты документа, согласно которому сформированы технические характеристики (параметры) инвестиционного проекта "Реконструкция РУ-10кВ №223, 202, 229 с заменой МВ-10кВ на ВВ-10кВ вводных фидеров от ПС110\10кВ "Сайгатка".  Реконструкция ВКЛ-6кВ ф.2 ПС "Запальта" со строительством отдельного ввода от резервной ячейки 6кВ ЗРУ-6кВ ПС "Запальта" до ячейки ЯКНО-6. </t>
  </si>
  <si>
    <r>
      <t>Инвестиционная программа: О</t>
    </r>
    <r>
      <rPr>
        <sz val="14"/>
        <rFont val="Times New Roman"/>
        <family val="1"/>
        <charset val="204"/>
      </rPr>
      <t>бщества с ограниченной ответсвенностью "ЮЖНАЯ СЕТЕВАЯ КОМПАНИЯ"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</si>
</sst>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_-* #,##0.000\ _₽_-;\-* #,##0.000\ _₽_-;_-* &quot;-&quot;??\ _₽_-;_-@_-"/>
    <numFmt numFmtId="168" formatCode="_-* #,##0.000\ _₽_-;\-* #,##0.000\ _₽_-;_-* &quot;-&quot;???\ _₽_-;_-@_-"/>
    <numFmt numFmtId="169" formatCode="0.0"/>
    <numFmt numFmtId="170" formatCode="#,##0.000"/>
    <numFmt numFmtId="171" formatCode="0_)"/>
    <numFmt numFmtId="172" formatCode="0.0_)"/>
    <numFmt numFmtId="173" formatCode="0.000"/>
  </numFmts>
  <fonts count="61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</font>
    <font>
      <b/>
      <i/>
      <sz val="12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vertAlign val="subscript"/>
      <sz val="11"/>
      <name val="Times New Roman"/>
      <family val="1"/>
      <charset val="204"/>
    </font>
    <font>
      <i/>
      <vertAlign val="superscript"/>
      <sz val="11"/>
      <name val="Times New Roman"/>
      <family val="1"/>
      <charset val="204"/>
    </font>
    <font>
      <i/>
      <sz val="11"/>
      <name val="Symbol"/>
      <family val="1"/>
      <charset val="2"/>
    </font>
    <font>
      <i/>
      <sz val="11"/>
      <color theme="1"/>
      <name val="Times New Roman"/>
      <family val="1"/>
      <charset val="204"/>
    </font>
    <font>
      <i/>
      <vertAlign val="superscript"/>
      <sz val="11"/>
      <color theme="1"/>
      <name val="Times New Roman"/>
      <family val="1"/>
      <charset val="204"/>
    </font>
    <font>
      <i/>
      <vertAlign val="subscript"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0"/>
      <name val="Courier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vertAlign val="superscript"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23" fillId="0" borderId="0"/>
    <xf numFmtId="0" fontId="4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5" fillId="0" borderId="0"/>
    <xf numFmtId="0" fontId="25" fillId="0" borderId="0"/>
    <xf numFmtId="0" fontId="3" fillId="0" borderId="0"/>
    <xf numFmtId="0" fontId="26" fillId="0" borderId="0"/>
    <xf numFmtId="0" fontId="26" fillId="0" borderId="0"/>
    <xf numFmtId="164" fontId="3" fillId="0" borderId="0" applyFont="0" applyFill="0" applyBorder="0" applyAlignment="0" applyProtection="0"/>
    <xf numFmtId="165" fontId="26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30" fillId="0" borderId="0"/>
    <xf numFmtId="43" fontId="45" fillId="0" borderId="0" applyFont="0" applyFill="0" applyBorder="0" applyAlignment="0" applyProtection="0"/>
    <xf numFmtId="171" fontId="52" fillId="0" borderId="0"/>
    <xf numFmtId="0" fontId="1" fillId="0" borderId="0"/>
  </cellStyleXfs>
  <cellXfs count="178">
    <xf numFmtId="0" fontId="0" fillId="0" borderId="0" xfId="0"/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vertical="center" wrapText="1"/>
    </xf>
    <xf numFmtId="0" fontId="4" fillId="0" borderId="0" xfId="0" applyFont="1" applyFill="1" applyAlignment="1">
      <alignment wrapText="1"/>
    </xf>
    <xf numFmtId="3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vertical="center" wrapText="1"/>
    </xf>
    <xf numFmtId="0" fontId="4" fillId="0" borderId="0" xfId="0" applyFont="1" applyFill="1" applyBorder="1"/>
    <xf numFmtId="0" fontId="0" fillId="0" borderId="0" xfId="0" applyBorder="1"/>
    <xf numFmtId="49" fontId="24" fillId="0" borderId="10" xfId="0" applyNumberFormat="1" applyFont="1" applyFill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34" fillId="0" borderId="10" xfId="0" applyFont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center"/>
    </xf>
    <xf numFmtId="49" fontId="24" fillId="0" borderId="10" xfId="52" applyNumberFormat="1" applyFont="1" applyFill="1" applyBorder="1" applyAlignment="1">
      <alignment horizontal="center" vertical="center" wrapText="1"/>
    </xf>
    <xf numFmtId="49" fontId="24" fillId="0" borderId="15" xfId="52" applyNumberFormat="1" applyFont="1" applyFill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27" fillId="0" borderId="10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3" fontId="27" fillId="24" borderId="10" xfId="0" applyNumberFormat="1" applyFont="1" applyFill="1" applyBorder="1" applyAlignment="1">
      <alignment horizontal="center" vertical="center"/>
    </xf>
    <xf numFmtId="0" fontId="42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/>
    </xf>
    <xf numFmtId="0" fontId="42" fillId="0" borderId="0" xfId="0" applyFont="1" applyFill="1" applyAlignment="1"/>
    <xf numFmtId="0" fontId="43" fillId="0" borderId="0" xfId="53" applyFont="1" applyAlignment="1">
      <alignment vertical="center"/>
    </xf>
    <xf numFmtId="0" fontId="31" fillId="0" borderId="0" xfId="53" applyFont="1" applyAlignment="1">
      <alignment vertical="center"/>
    </xf>
    <xf numFmtId="0" fontId="31" fillId="0" borderId="0" xfId="53" applyFont="1" applyAlignment="1">
      <alignment vertical="top"/>
    </xf>
    <xf numFmtId="0" fontId="41" fillId="0" borderId="0" xfId="0" applyFont="1" applyFill="1" applyAlignment="1">
      <alignment vertical="center"/>
    </xf>
    <xf numFmtId="0" fontId="41" fillId="0" borderId="0" xfId="0" applyFont="1" applyFill="1" applyAlignment="1"/>
    <xf numFmtId="0" fontId="41" fillId="0" borderId="0" xfId="0" applyFont="1" applyFill="1"/>
    <xf numFmtId="0" fontId="44" fillId="0" borderId="19" xfId="37" applyNumberFormat="1" applyFont="1" applyFill="1" applyBorder="1" applyAlignment="1">
      <alignment horizontal="center" vertical="center" wrapText="1"/>
    </xf>
    <xf numFmtId="4" fontId="44" fillId="0" borderId="10" xfId="37" applyNumberFormat="1" applyFont="1" applyFill="1" applyBorder="1" applyAlignment="1">
      <alignment horizontal="center" vertical="center" wrapText="1"/>
    </xf>
    <xf numFmtId="4" fontId="44" fillId="0" borderId="10" xfId="37" applyNumberFormat="1" applyFont="1" applyFill="1" applyBorder="1" applyAlignment="1">
      <alignment horizontal="center" vertical="center"/>
    </xf>
    <xf numFmtId="4" fontId="44" fillId="0" borderId="0" xfId="37" applyNumberFormat="1" applyFont="1" applyFill="1" applyBorder="1" applyAlignment="1">
      <alignment horizontal="center" vertical="center" wrapText="1"/>
    </xf>
    <xf numFmtId="4" fontId="44" fillId="0" borderId="0" xfId="37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3" fontId="4" fillId="0" borderId="0" xfId="0" applyNumberFormat="1" applyFont="1" applyFill="1"/>
    <xf numFmtId="0" fontId="27" fillId="0" borderId="10" xfId="0" applyNumberFormat="1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167" fontId="27" fillId="0" borderId="10" xfId="54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7" fillId="0" borderId="29" xfId="0" applyFont="1" applyFill="1" applyBorder="1" applyAlignment="1">
      <alignment horizontal="center" vertical="center" wrapText="1"/>
    </xf>
    <xf numFmtId="3" fontId="47" fillId="0" borderId="29" xfId="0" applyNumberFormat="1" applyFont="1" applyFill="1" applyBorder="1" applyAlignment="1">
      <alignment horizontal="center" vertical="center" wrapText="1"/>
    </xf>
    <xf numFmtId="3" fontId="47" fillId="0" borderId="30" xfId="0" applyNumberFormat="1" applyFont="1" applyFill="1" applyBorder="1" applyAlignment="1">
      <alignment horizontal="center" vertical="center" wrapText="1"/>
    </xf>
    <xf numFmtId="0" fontId="49" fillId="0" borderId="14" xfId="0" applyFont="1" applyFill="1" applyBorder="1" applyAlignment="1">
      <alignment horizontal="center" vertical="center" wrapText="1"/>
    </xf>
    <xf numFmtId="3" fontId="49" fillId="0" borderId="14" xfId="0" applyNumberFormat="1" applyFont="1" applyFill="1" applyBorder="1" applyAlignment="1">
      <alignment horizontal="center" vertical="center" wrapText="1"/>
    </xf>
    <xf numFmtId="49" fontId="49" fillId="0" borderId="31" xfId="0" applyNumberFormat="1" applyFont="1" applyFill="1" applyBorder="1" applyAlignment="1">
      <alignment horizontal="center" vertical="center" wrapText="1"/>
    </xf>
    <xf numFmtId="0" fontId="49" fillId="0" borderId="32" xfId="0" applyFont="1" applyFill="1" applyBorder="1" applyAlignment="1">
      <alignment horizontal="center" vertical="center" wrapText="1"/>
    </xf>
    <xf numFmtId="49" fontId="27" fillId="0" borderId="25" xfId="0" applyNumberFormat="1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49" fontId="27" fillId="24" borderId="25" xfId="0" applyNumberFormat="1" applyFont="1" applyFill="1" applyBorder="1" applyAlignment="1">
      <alignment horizontal="center" vertical="center"/>
    </xf>
    <xf numFmtId="3" fontId="27" fillId="24" borderId="27" xfId="0" applyNumberFormat="1" applyFont="1" applyFill="1" applyBorder="1" applyAlignment="1">
      <alignment horizontal="center" vertical="center"/>
    </xf>
    <xf numFmtId="168" fontId="4" fillId="0" borderId="0" xfId="0" applyNumberFormat="1" applyFont="1" applyFill="1" applyAlignment="1">
      <alignment vertical="center"/>
    </xf>
    <xf numFmtId="0" fontId="27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27" fillId="0" borderId="0" xfId="0" applyFont="1" applyBorder="1" applyAlignment="1">
      <alignment horizontal="left" vertical="center" wrapText="1"/>
    </xf>
    <xf numFmtId="2" fontId="27" fillId="0" borderId="10" xfId="0" applyNumberFormat="1" applyFont="1" applyFill="1" applyBorder="1" applyAlignment="1">
      <alignment horizontal="center" vertical="center" wrapText="1"/>
    </xf>
    <xf numFmtId="167" fontId="50" fillId="24" borderId="10" xfId="0" applyNumberFormat="1" applyFont="1" applyFill="1" applyBorder="1" applyAlignment="1">
      <alignment horizontal="center" vertical="center"/>
    </xf>
    <xf numFmtId="0" fontId="34" fillId="0" borderId="10" xfId="0" applyFont="1" applyBorder="1" applyAlignment="1">
      <alignment horizontal="left" vertical="top"/>
    </xf>
    <xf numFmtId="0" fontId="1" fillId="0" borderId="0" xfId="56"/>
    <xf numFmtId="171" fontId="54" fillId="0" borderId="19" xfId="55" applyFont="1" applyBorder="1" applyAlignment="1" applyProtection="1">
      <alignment horizontal="center" vertical="center"/>
      <protection locked="0"/>
    </xf>
    <xf numFmtId="171" fontId="53" fillId="0" borderId="12" xfId="55" applyFont="1" applyFill="1" applyBorder="1" applyAlignment="1" applyProtection="1">
      <alignment horizontal="center" vertical="center" wrapText="1"/>
      <protection locked="0"/>
    </xf>
    <xf numFmtId="171" fontId="53" fillId="0" borderId="10" xfId="55" applyFont="1" applyFill="1" applyBorder="1" applyAlignment="1" applyProtection="1">
      <alignment horizontal="center" vertical="center" wrapText="1"/>
      <protection locked="0"/>
    </xf>
    <xf numFmtId="171" fontId="55" fillId="0" borderId="21" xfId="55" applyFont="1" applyBorder="1" applyAlignment="1" applyProtection="1">
      <alignment horizontal="center" vertical="center"/>
      <protection locked="0"/>
    </xf>
    <xf numFmtId="171" fontId="56" fillId="0" borderId="19" xfId="55" applyFont="1" applyFill="1" applyBorder="1" applyAlignment="1" applyProtection="1">
      <alignment horizontal="center" vertical="center" wrapText="1"/>
      <protection locked="0"/>
    </xf>
    <xf numFmtId="171" fontId="53" fillId="25" borderId="10" xfId="55" applyFont="1" applyFill="1" applyBorder="1" applyAlignment="1">
      <alignment vertical="center" wrapText="1"/>
    </xf>
    <xf numFmtId="171" fontId="59" fillId="25" borderId="10" xfId="55" applyFont="1" applyFill="1" applyBorder="1"/>
    <xf numFmtId="169" fontId="1" fillId="0" borderId="0" xfId="56" applyNumberFormat="1"/>
    <xf numFmtId="171" fontId="53" fillId="0" borderId="14" xfId="55" applyFont="1" applyFill="1" applyBorder="1" applyAlignment="1">
      <alignment vertical="center"/>
    </xf>
    <xf numFmtId="172" fontId="55" fillId="0" borderId="14" xfId="55" applyNumberFormat="1" applyFont="1" applyFill="1" applyBorder="1" applyAlignment="1">
      <alignment horizontal="center" vertical="center"/>
    </xf>
    <xf numFmtId="0" fontId="24" fillId="0" borderId="0" xfId="56" applyFont="1" applyAlignment="1">
      <alignment horizontal="left"/>
    </xf>
    <xf numFmtId="0" fontId="24" fillId="0" borderId="0" xfId="56" applyFont="1"/>
    <xf numFmtId="173" fontId="24" fillId="0" borderId="0" xfId="56" applyNumberFormat="1" applyFont="1"/>
    <xf numFmtId="1" fontId="27" fillId="0" borderId="10" xfId="0" applyNumberFormat="1" applyFont="1" applyFill="1" applyBorder="1" applyAlignment="1">
      <alignment horizontal="center" vertical="center" wrapText="1"/>
    </xf>
    <xf numFmtId="0" fontId="27" fillId="0" borderId="19" xfId="0" applyNumberFormat="1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center" vertical="center" wrapText="1"/>
    </xf>
    <xf numFmtId="49" fontId="27" fillId="0" borderId="33" xfId="0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 wrapText="1"/>
    </xf>
    <xf numFmtId="3" fontId="60" fillId="0" borderId="10" xfId="0" applyNumberFormat="1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60" fillId="0" borderId="0" xfId="0" applyNumberFormat="1" applyFont="1" applyAlignment="1">
      <alignment horizontal="center" vertical="center"/>
    </xf>
    <xf numFmtId="49" fontId="27" fillId="0" borderId="33" xfId="0" applyNumberFormat="1" applyFont="1" applyFill="1" applyBorder="1" applyAlignment="1">
      <alignment horizontal="center" vertical="center" wrapText="1"/>
    </xf>
    <xf numFmtId="49" fontId="27" fillId="0" borderId="3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46" fillId="0" borderId="0" xfId="0" applyFont="1" applyFill="1" applyAlignment="1">
      <alignment horizontal="left" vertical="top"/>
    </xf>
    <xf numFmtId="0" fontId="4" fillId="0" borderId="0" xfId="52" applyFont="1" applyFill="1" applyAlignment="1">
      <alignment horizontal="left" vertical="center"/>
    </xf>
    <xf numFmtId="0" fontId="4" fillId="0" borderId="0" xfId="52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top"/>
    </xf>
    <xf numFmtId="0" fontId="48" fillId="0" borderId="11" xfId="0" applyFont="1" applyFill="1" applyBorder="1" applyAlignment="1">
      <alignment horizontal="center" vertical="center" wrapText="1"/>
    </xf>
    <xf numFmtId="0" fontId="48" fillId="0" borderId="13" xfId="0" applyFont="1" applyFill="1" applyBorder="1" applyAlignment="1">
      <alignment horizontal="center" vertical="center" wrapText="1"/>
    </xf>
    <xf numFmtId="0" fontId="48" fillId="0" borderId="26" xfId="0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0" borderId="27" xfId="0" applyFont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7" fillId="0" borderId="19" xfId="0" applyNumberFormat="1" applyFont="1" applyFill="1" applyBorder="1" applyAlignment="1">
      <alignment horizontal="left" vertical="center" wrapText="1"/>
    </xf>
    <xf numFmtId="0" fontId="27" fillId="0" borderId="14" xfId="0" applyNumberFormat="1" applyFont="1" applyFill="1" applyBorder="1" applyAlignment="1">
      <alignment horizontal="left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42" fillId="0" borderId="0" xfId="0" applyFont="1" applyFill="1" applyAlignment="1">
      <alignment horizontal="center"/>
    </xf>
    <xf numFmtId="0" fontId="4" fillId="0" borderId="0" xfId="53" applyFont="1" applyAlignment="1">
      <alignment horizontal="center" vertical="center"/>
    </xf>
    <xf numFmtId="0" fontId="46" fillId="0" borderId="0" xfId="53" applyFont="1" applyAlignment="1">
      <alignment horizontal="center" vertical="top"/>
    </xf>
    <xf numFmtId="0" fontId="27" fillId="0" borderId="0" xfId="0" applyFont="1" applyFill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8" fillId="0" borderId="12" xfId="0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3" fontId="24" fillId="0" borderId="11" xfId="0" applyNumberFormat="1" applyFont="1" applyBorder="1" applyAlignment="1">
      <alignment horizontal="center" vertical="center"/>
    </xf>
    <xf numFmtId="3" fontId="24" fillId="0" borderId="12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5" xfId="52" applyFont="1" applyFill="1" applyBorder="1" applyAlignment="1">
      <alignment horizontal="center" vertical="center" wrapText="1"/>
    </xf>
    <xf numFmtId="0" fontId="4" fillId="0" borderId="10" xfId="52" applyFont="1" applyFill="1" applyBorder="1" applyAlignment="1">
      <alignment horizontal="center" vertical="center" wrapText="1"/>
    </xf>
    <xf numFmtId="0" fontId="4" fillId="0" borderId="17" xfId="52" applyFont="1" applyFill="1" applyBorder="1" applyAlignment="1">
      <alignment horizontal="center" vertical="center" wrapText="1"/>
    </xf>
    <xf numFmtId="0" fontId="4" fillId="0" borderId="16" xfId="52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70" fontId="24" fillId="0" borderId="10" xfId="0" applyNumberFormat="1" applyFont="1" applyBorder="1" applyAlignment="1">
      <alignment horizontal="center"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170" fontId="24" fillId="0" borderId="10" xfId="0" applyNumberFormat="1" applyFont="1" applyBorder="1" applyAlignment="1">
      <alignment horizontal="center" vertical="center"/>
    </xf>
    <xf numFmtId="170" fontId="4" fillId="0" borderId="11" xfId="0" applyNumberFormat="1" applyFont="1" applyFill="1" applyBorder="1" applyAlignment="1">
      <alignment horizontal="center" vertical="center"/>
    </xf>
    <xf numFmtId="170" fontId="4" fillId="0" borderId="12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27" fillId="0" borderId="0" xfId="0" applyFont="1" applyBorder="1" applyAlignment="1">
      <alignment horizontal="left" vertical="center"/>
    </xf>
    <xf numFmtId="0" fontId="34" fillId="0" borderId="18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49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171" fontId="53" fillId="0" borderId="11" xfId="55" applyFont="1" applyFill="1" applyBorder="1" applyAlignment="1">
      <alignment horizontal="center" vertical="center" wrapText="1"/>
    </xf>
    <xf numFmtId="171" fontId="53" fillId="0" borderId="13" xfId="55" applyFont="1" applyFill="1" applyBorder="1" applyAlignment="1">
      <alignment horizontal="center" vertical="center" wrapText="1"/>
    </xf>
    <xf numFmtId="171" fontId="53" fillId="0" borderId="12" xfId="55" applyFont="1" applyFill="1" applyBorder="1" applyAlignment="1">
      <alignment horizontal="center" vertical="center" wrapText="1"/>
    </xf>
    <xf numFmtId="0" fontId="24" fillId="0" borderId="34" xfId="56" applyFont="1" applyBorder="1" applyAlignment="1">
      <alignment horizontal="center"/>
    </xf>
    <xf numFmtId="0" fontId="24" fillId="0" borderId="35" xfId="56" applyFont="1" applyBorder="1" applyAlignment="1">
      <alignment horizontal="center"/>
    </xf>
    <xf numFmtId="0" fontId="24" fillId="0" borderId="36" xfId="56" applyFont="1" applyBorder="1" applyAlignment="1">
      <alignment horizontal="center"/>
    </xf>
    <xf numFmtId="0" fontId="24" fillId="0" borderId="0" xfId="56" applyFont="1" applyAlignment="1">
      <alignment horizontal="left" wrapText="1"/>
    </xf>
  </cellXfs>
  <cellStyles count="57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2 2" xfId="47"/>
    <cellStyle name="Обычный 2" xfId="36"/>
    <cellStyle name="Обычный 25 2" xfId="55"/>
    <cellStyle name="Обычный 3" xfId="37"/>
    <cellStyle name="Обычный 3 2" xfId="56"/>
    <cellStyle name="Обычный 3 2 2 2" xfId="48"/>
    <cellStyle name="Обычный 4" xfId="44"/>
    <cellStyle name="Обычный 5" xfId="45"/>
    <cellStyle name="Обычный 6" xfId="46"/>
    <cellStyle name="Обычный 6 2" xfId="52"/>
    <cellStyle name="Обычный 7" xfId="53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Финансовый" xfId="54" builtinId="3"/>
    <cellStyle name="Финансовый 2" xfId="49"/>
    <cellStyle name="Финансовый 2 2 2 2 2" xfId="50"/>
    <cellStyle name="Финансовый 3" xfId="5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tabSelected="1" view="pageBreakPreview" topLeftCell="A16" zoomScaleNormal="80" zoomScaleSheetLayoutView="100" workbookViewId="0">
      <selection activeCell="C13" sqref="C13:I13"/>
    </sheetView>
  </sheetViews>
  <sheetFormatPr defaultRowHeight="15.75" x14ac:dyDescent="0.25"/>
  <cols>
    <col min="1" max="1" width="6" style="25" customWidth="1"/>
    <col min="2" max="2" width="32.125" style="3" customWidth="1"/>
    <col min="3" max="3" width="8.5" style="6" customWidth="1"/>
    <col min="4" max="4" width="18.875" style="3" customWidth="1"/>
    <col min="5" max="5" width="11.875" style="6" customWidth="1"/>
    <col min="6" max="6" width="8.875" style="6" customWidth="1"/>
    <col min="7" max="7" width="16.375" style="56" customWidth="1"/>
    <col min="8" max="8" width="16.75" style="56" customWidth="1"/>
    <col min="9" max="9" width="15.125" style="4" customWidth="1"/>
    <col min="10" max="10" width="8.625" style="5" customWidth="1"/>
    <col min="11" max="11" width="8.5" style="5" customWidth="1"/>
    <col min="12" max="12" width="9.375" style="5" customWidth="1"/>
    <col min="13" max="13" width="8" style="5" customWidth="1"/>
    <col min="14" max="14" width="9.125" style="5" customWidth="1"/>
    <col min="15" max="15" width="10" style="5" customWidth="1"/>
    <col min="16" max="16" width="9.5" style="5" customWidth="1"/>
    <col min="17" max="17" width="3.5" style="5" customWidth="1"/>
    <col min="18" max="18" width="16.25" style="5" customWidth="1"/>
    <col min="19" max="19" width="16.625" style="5" customWidth="1"/>
    <col min="20" max="20" width="2.75" style="5" customWidth="1"/>
    <col min="21" max="21" width="13" style="5" customWidth="1"/>
    <col min="22" max="16384" width="9" style="5"/>
  </cols>
  <sheetData>
    <row r="1" spans="1:33" ht="45" customHeight="1" x14ac:dyDescent="0.25">
      <c r="A1" s="126" t="s">
        <v>37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36"/>
      <c r="R1" s="36"/>
      <c r="S1" s="36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ht="7.5" customHeight="1" x14ac:dyDescent="0.3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spans="1:33" ht="18.75" x14ac:dyDescent="0.25">
      <c r="A3" s="128" t="s">
        <v>104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</row>
    <row r="4" spans="1:33" x14ac:dyDescent="0.25">
      <c r="A4" s="129" t="s">
        <v>43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40"/>
      <c r="R4" s="40"/>
      <c r="S4" s="40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</row>
    <row r="5" spans="1:33" ht="18.75" x14ac:dyDescent="0.3">
      <c r="A5" s="130" t="s">
        <v>77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42"/>
      <c r="R5" s="42"/>
      <c r="S5" s="42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33" ht="21" customHeight="1" x14ac:dyDescent="0.3">
      <c r="A6" s="106" t="s">
        <v>41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42"/>
      <c r="R6" s="42"/>
      <c r="S6" s="42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s="44" customFormat="1" ht="15.75" customHeight="1" x14ac:dyDescent="0.3">
      <c r="A7" s="107" t="s">
        <v>38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8"/>
      <c r="R7" s="8"/>
      <c r="S7" s="8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</row>
    <row r="8" spans="1:33" s="44" customFormat="1" ht="22.5" customHeight="1" x14ac:dyDescent="0.3">
      <c r="A8" s="108" t="s">
        <v>78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8"/>
      <c r="R8" s="8"/>
      <c r="S8" s="8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</row>
    <row r="9" spans="1:33" s="44" customFormat="1" ht="33.75" customHeight="1" x14ac:dyDescent="0.3">
      <c r="A9" s="109" t="s">
        <v>85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8"/>
      <c r="R9" s="8"/>
      <c r="S9" s="8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</row>
    <row r="10" spans="1:33" s="44" customFormat="1" ht="9" customHeight="1" x14ac:dyDescent="0.3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8"/>
      <c r="R10" s="8"/>
      <c r="S10" s="8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1:33" ht="15.75" customHeight="1" thickBot="1" x14ac:dyDescent="0.3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</row>
    <row r="12" spans="1:33" ht="15.75" customHeight="1" x14ac:dyDescent="0.25">
      <c r="A12" s="134" t="s">
        <v>0</v>
      </c>
      <c r="B12" s="137" t="s">
        <v>1</v>
      </c>
      <c r="C12" s="131" t="s">
        <v>39</v>
      </c>
      <c r="D12" s="131"/>
      <c r="E12" s="131"/>
      <c r="F12" s="131"/>
      <c r="G12" s="131"/>
      <c r="H12" s="131"/>
      <c r="I12" s="131"/>
      <c r="J12" s="131" t="s">
        <v>35</v>
      </c>
      <c r="K12" s="131"/>
      <c r="L12" s="131"/>
      <c r="M12" s="131"/>
      <c r="N12" s="131"/>
      <c r="O12" s="131"/>
      <c r="P12" s="132"/>
    </row>
    <row r="13" spans="1:33" ht="68.25" customHeight="1" x14ac:dyDescent="0.25">
      <c r="A13" s="135"/>
      <c r="B13" s="138"/>
      <c r="C13" s="111" t="s">
        <v>103</v>
      </c>
      <c r="D13" s="112"/>
      <c r="E13" s="112"/>
      <c r="F13" s="112"/>
      <c r="G13" s="112"/>
      <c r="H13" s="112"/>
      <c r="I13" s="133"/>
      <c r="J13" s="111" t="s">
        <v>20</v>
      </c>
      <c r="K13" s="112"/>
      <c r="L13" s="112"/>
      <c r="M13" s="112"/>
      <c r="N13" s="112"/>
      <c r="O13" s="112"/>
      <c r="P13" s="113"/>
    </row>
    <row r="14" spans="1:33" ht="33.75" customHeight="1" x14ac:dyDescent="0.25">
      <c r="A14" s="135"/>
      <c r="B14" s="138"/>
      <c r="C14" s="114" t="s">
        <v>4</v>
      </c>
      <c r="D14" s="114"/>
      <c r="E14" s="114"/>
      <c r="F14" s="114"/>
      <c r="G14" s="114" t="s">
        <v>22</v>
      </c>
      <c r="H14" s="115"/>
      <c r="I14" s="115"/>
      <c r="J14" s="114" t="s">
        <v>4</v>
      </c>
      <c r="K14" s="114"/>
      <c r="L14" s="114"/>
      <c r="M14" s="114"/>
      <c r="N14" s="114" t="s">
        <v>22</v>
      </c>
      <c r="O14" s="115"/>
      <c r="P14" s="116"/>
    </row>
    <row r="15" spans="1:33" s="7" customFormat="1" ht="57.75" customHeight="1" thickBot="1" x14ac:dyDescent="0.3">
      <c r="A15" s="136"/>
      <c r="B15" s="139"/>
      <c r="C15" s="57" t="s">
        <v>6</v>
      </c>
      <c r="D15" s="57" t="s">
        <v>2</v>
      </c>
      <c r="E15" s="57" t="s">
        <v>21</v>
      </c>
      <c r="F15" s="57" t="s">
        <v>3</v>
      </c>
      <c r="G15" s="57" t="s">
        <v>5</v>
      </c>
      <c r="H15" s="57" t="s">
        <v>9</v>
      </c>
      <c r="I15" s="58" t="s">
        <v>10</v>
      </c>
      <c r="J15" s="57" t="s">
        <v>6</v>
      </c>
      <c r="K15" s="57" t="s">
        <v>2</v>
      </c>
      <c r="L15" s="57" t="s">
        <v>21</v>
      </c>
      <c r="M15" s="57" t="s">
        <v>3</v>
      </c>
      <c r="N15" s="57" t="s">
        <v>5</v>
      </c>
      <c r="O15" s="57" t="s">
        <v>11</v>
      </c>
      <c r="P15" s="59" t="s">
        <v>10</v>
      </c>
    </row>
    <row r="16" spans="1:33" s="55" customFormat="1" x14ac:dyDescent="0.25">
      <c r="A16" s="62">
        <v>1</v>
      </c>
      <c r="B16" s="60">
        <v>2</v>
      </c>
      <c r="C16" s="60">
        <v>3</v>
      </c>
      <c r="D16" s="60">
        <v>4</v>
      </c>
      <c r="E16" s="60">
        <v>5</v>
      </c>
      <c r="F16" s="60">
        <v>6</v>
      </c>
      <c r="G16" s="60">
        <v>7</v>
      </c>
      <c r="H16" s="60">
        <v>8</v>
      </c>
      <c r="I16" s="61">
        <v>9</v>
      </c>
      <c r="J16" s="60">
        <v>10</v>
      </c>
      <c r="K16" s="61">
        <v>11</v>
      </c>
      <c r="L16" s="60">
        <v>12</v>
      </c>
      <c r="M16" s="61">
        <v>13</v>
      </c>
      <c r="N16" s="60">
        <v>14</v>
      </c>
      <c r="O16" s="61">
        <v>15</v>
      </c>
      <c r="P16" s="63">
        <v>16</v>
      </c>
    </row>
    <row r="17" spans="1:21" ht="152.25" customHeight="1" x14ac:dyDescent="0.25">
      <c r="A17" s="64" t="s">
        <v>40</v>
      </c>
      <c r="B17" s="52" t="s">
        <v>82</v>
      </c>
      <c r="C17" s="33">
        <v>10</v>
      </c>
      <c r="D17" s="74" t="s">
        <v>84</v>
      </c>
      <c r="E17" s="91">
        <v>3</v>
      </c>
      <c r="F17" s="33" t="s">
        <v>54</v>
      </c>
      <c r="G17" s="53" t="s">
        <v>79</v>
      </c>
      <c r="H17" s="95">
        <v>300</v>
      </c>
      <c r="I17" s="54">
        <f>H17*E17</f>
        <v>900</v>
      </c>
      <c r="J17" s="33" t="s">
        <v>36</v>
      </c>
      <c r="K17" s="33" t="s">
        <v>36</v>
      </c>
      <c r="L17" s="33" t="s">
        <v>36</v>
      </c>
      <c r="M17" s="33" t="s">
        <v>36</v>
      </c>
      <c r="N17" s="33" t="s">
        <v>36</v>
      </c>
      <c r="O17" s="33" t="s">
        <v>36</v>
      </c>
      <c r="P17" s="65" t="s">
        <v>36</v>
      </c>
    </row>
    <row r="18" spans="1:21" ht="75" x14ac:dyDescent="0.25">
      <c r="A18" s="94" t="s">
        <v>53</v>
      </c>
      <c r="B18" s="92" t="s">
        <v>83</v>
      </c>
      <c r="C18" s="93">
        <v>10</v>
      </c>
      <c r="D18" s="74" t="s">
        <v>84</v>
      </c>
      <c r="E18" s="69">
        <v>3</v>
      </c>
      <c r="F18" s="33" t="s">
        <v>54</v>
      </c>
      <c r="G18" s="96" t="s">
        <v>80</v>
      </c>
      <c r="H18" s="97">
        <v>1188</v>
      </c>
      <c r="I18" s="54">
        <f>H18*E18</f>
        <v>3564</v>
      </c>
      <c r="J18" s="33" t="s">
        <v>36</v>
      </c>
      <c r="K18" s="33" t="s">
        <v>36</v>
      </c>
      <c r="L18" s="33" t="s">
        <v>36</v>
      </c>
      <c r="M18" s="33" t="s">
        <v>36</v>
      </c>
      <c r="N18" s="33" t="s">
        <v>36</v>
      </c>
      <c r="O18" s="33" t="s">
        <v>36</v>
      </c>
      <c r="P18" s="65" t="s">
        <v>36</v>
      </c>
    </row>
    <row r="19" spans="1:21" ht="30" x14ac:dyDescent="0.25">
      <c r="A19" s="102" t="s">
        <v>32</v>
      </c>
      <c r="B19" s="121" t="s">
        <v>89</v>
      </c>
      <c r="C19" s="33">
        <v>6</v>
      </c>
      <c r="D19" s="74" t="s">
        <v>91</v>
      </c>
      <c r="E19" s="33">
        <v>0.11</v>
      </c>
      <c r="F19" s="93" t="s">
        <v>88</v>
      </c>
      <c r="G19" s="95" t="s">
        <v>90</v>
      </c>
      <c r="H19" s="97">
        <v>611</v>
      </c>
      <c r="I19" s="54">
        <f t="shared" ref="I19:I25" si="0">H19*E19</f>
        <v>67.209999999999994</v>
      </c>
      <c r="J19" s="33" t="s">
        <v>36</v>
      </c>
      <c r="K19" s="33" t="s">
        <v>36</v>
      </c>
      <c r="L19" s="33" t="s">
        <v>36</v>
      </c>
      <c r="M19" s="33" t="s">
        <v>36</v>
      </c>
      <c r="N19" s="33" t="s">
        <v>36</v>
      </c>
      <c r="O19" s="33" t="s">
        <v>36</v>
      </c>
      <c r="P19" s="65" t="s">
        <v>36</v>
      </c>
    </row>
    <row r="20" spans="1:21" ht="45" x14ac:dyDescent="0.25">
      <c r="A20" s="103"/>
      <c r="B20" s="122"/>
      <c r="C20" s="33">
        <v>6</v>
      </c>
      <c r="D20" s="74" t="s">
        <v>92</v>
      </c>
      <c r="E20" s="91">
        <v>1</v>
      </c>
      <c r="F20" s="93" t="s">
        <v>88</v>
      </c>
      <c r="G20" s="99" t="s">
        <v>102</v>
      </c>
      <c r="H20" s="98">
        <v>561</v>
      </c>
      <c r="I20" s="54">
        <f t="shared" si="0"/>
        <v>561</v>
      </c>
      <c r="J20" s="33" t="s">
        <v>36</v>
      </c>
      <c r="K20" s="33" t="s">
        <v>36</v>
      </c>
      <c r="L20" s="33" t="s">
        <v>36</v>
      </c>
      <c r="M20" s="33" t="s">
        <v>36</v>
      </c>
      <c r="N20" s="33" t="s">
        <v>36</v>
      </c>
      <c r="O20" s="33" t="s">
        <v>36</v>
      </c>
      <c r="P20" s="65" t="s">
        <v>36</v>
      </c>
    </row>
    <row r="21" spans="1:21" ht="30" x14ac:dyDescent="0.25">
      <c r="A21" s="119" t="s">
        <v>33</v>
      </c>
      <c r="B21" s="117" t="s">
        <v>86</v>
      </c>
      <c r="C21" s="123">
        <v>6</v>
      </c>
      <c r="D21" s="74" t="s">
        <v>91</v>
      </c>
      <c r="E21" s="33">
        <v>0.11</v>
      </c>
      <c r="F21" s="33" t="s">
        <v>88</v>
      </c>
      <c r="G21" s="100" t="s">
        <v>87</v>
      </c>
      <c r="H21" s="101">
        <v>1215</v>
      </c>
      <c r="I21" s="54">
        <f t="shared" si="0"/>
        <v>133.65</v>
      </c>
      <c r="J21" s="33" t="s">
        <v>36</v>
      </c>
      <c r="K21" s="33" t="s">
        <v>36</v>
      </c>
      <c r="L21" s="33" t="s">
        <v>36</v>
      </c>
      <c r="M21" s="33" t="s">
        <v>36</v>
      </c>
      <c r="N21" s="33" t="s">
        <v>36</v>
      </c>
      <c r="O21" s="33" t="s">
        <v>36</v>
      </c>
      <c r="P21" s="65" t="s">
        <v>36</v>
      </c>
    </row>
    <row r="22" spans="1:21" x14ac:dyDescent="0.25">
      <c r="A22" s="119"/>
      <c r="B22" s="117"/>
      <c r="C22" s="124"/>
      <c r="D22" s="74" t="s">
        <v>101</v>
      </c>
      <c r="E22" s="33">
        <v>24</v>
      </c>
      <c r="F22" s="33" t="s">
        <v>100</v>
      </c>
      <c r="G22" s="95" t="s">
        <v>99</v>
      </c>
      <c r="H22" s="97">
        <v>5.5</v>
      </c>
      <c r="I22" s="54">
        <f t="shared" si="0"/>
        <v>132</v>
      </c>
      <c r="J22" s="33" t="s">
        <v>36</v>
      </c>
      <c r="K22" s="33" t="s">
        <v>36</v>
      </c>
      <c r="L22" s="33" t="s">
        <v>36</v>
      </c>
      <c r="M22" s="33" t="s">
        <v>36</v>
      </c>
      <c r="N22" s="33" t="s">
        <v>36</v>
      </c>
      <c r="O22" s="33" t="s">
        <v>36</v>
      </c>
      <c r="P22" s="65" t="s">
        <v>36</v>
      </c>
    </row>
    <row r="23" spans="1:21" x14ac:dyDescent="0.25">
      <c r="A23" s="119"/>
      <c r="B23" s="117"/>
      <c r="C23" s="124"/>
      <c r="D23" s="74" t="s">
        <v>98</v>
      </c>
      <c r="E23" s="33">
        <v>24</v>
      </c>
      <c r="F23" s="33" t="s">
        <v>100</v>
      </c>
      <c r="G23" s="98" t="s">
        <v>97</v>
      </c>
      <c r="H23" s="97">
        <v>2.2000000000000002</v>
      </c>
      <c r="I23" s="54">
        <f t="shared" si="0"/>
        <v>52.800000000000004</v>
      </c>
      <c r="J23" s="33" t="s">
        <v>36</v>
      </c>
      <c r="K23" s="33" t="s">
        <v>36</v>
      </c>
      <c r="L23" s="33" t="s">
        <v>36</v>
      </c>
      <c r="M23" s="33" t="s">
        <v>36</v>
      </c>
      <c r="N23" s="33" t="s">
        <v>36</v>
      </c>
      <c r="O23" s="33" t="s">
        <v>36</v>
      </c>
      <c r="P23" s="65" t="s">
        <v>36</v>
      </c>
    </row>
    <row r="24" spans="1:21" x14ac:dyDescent="0.25">
      <c r="A24" s="119"/>
      <c r="B24" s="117"/>
      <c r="C24" s="125"/>
      <c r="D24" s="74" t="s">
        <v>96</v>
      </c>
      <c r="E24" s="33">
        <v>1</v>
      </c>
      <c r="F24" s="33" t="s">
        <v>88</v>
      </c>
      <c r="G24" s="98" t="s">
        <v>95</v>
      </c>
      <c r="H24" s="98">
        <v>391</v>
      </c>
      <c r="I24" s="54">
        <f t="shared" si="0"/>
        <v>391</v>
      </c>
      <c r="J24" s="33" t="s">
        <v>36</v>
      </c>
      <c r="K24" s="33" t="s">
        <v>36</v>
      </c>
      <c r="L24" s="33" t="s">
        <v>36</v>
      </c>
      <c r="M24" s="33" t="s">
        <v>36</v>
      </c>
      <c r="N24" s="33" t="s">
        <v>36</v>
      </c>
      <c r="O24" s="33" t="s">
        <v>36</v>
      </c>
      <c r="P24" s="65" t="s">
        <v>36</v>
      </c>
    </row>
    <row r="25" spans="1:21" ht="45" x14ac:dyDescent="0.25">
      <c r="A25" s="120"/>
      <c r="B25" s="118"/>
      <c r="C25" s="33">
        <v>6</v>
      </c>
      <c r="D25" s="74" t="s">
        <v>92</v>
      </c>
      <c r="E25" s="91">
        <v>1</v>
      </c>
      <c r="F25" s="33" t="s">
        <v>88</v>
      </c>
      <c r="G25" s="98" t="s">
        <v>93</v>
      </c>
      <c r="H25" s="98">
        <v>699</v>
      </c>
      <c r="I25" s="54">
        <f t="shared" si="0"/>
        <v>699</v>
      </c>
      <c r="J25" s="33" t="s">
        <v>36</v>
      </c>
      <c r="K25" s="33" t="s">
        <v>36</v>
      </c>
      <c r="L25" s="33" t="s">
        <v>36</v>
      </c>
      <c r="M25" s="33" t="s">
        <v>36</v>
      </c>
      <c r="N25" s="33" t="s">
        <v>36</v>
      </c>
      <c r="O25" s="33" t="s">
        <v>36</v>
      </c>
      <c r="P25" s="65" t="s">
        <v>36</v>
      </c>
    </row>
    <row r="27" spans="1:21" s="8" customFormat="1" ht="37.5" customHeight="1" x14ac:dyDescent="0.25">
      <c r="A27" s="66"/>
      <c r="B27" s="34" t="s">
        <v>23</v>
      </c>
      <c r="C27" s="34"/>
      <c r="D27" s="34"/>
      <c r="E27" s="34"/>
      <c r="F27" s="34"/>
      <c r="G27" s="34"/>
      <c r="H27" s="75">
        <f>SUM(H17:H25)</f>
        <v>4972.7</v>
      </c>
      <c r="I27" s="75">
        <f>SUM(I17:I25)</f>
        <v>6500.66</v>
      </c>
      <c r="J27" s="34"/>
      <c r="K27" s="34"/>
      <c r="L27" s="34"/>
      <c r="M27" s="34"/>
      <c r="N27" s="34"/>
      <c r="O27" s="35"/>
      <c r="P27" s="67"/>
      <c r="R27" s="55"/>
      <c r="S27" s="55"/>
      <c r="U27" s="68"/>
    </row>
    <row r="29" spans="1:21" x14ac:dyDescent="0.25">
      <c r="B29" s="105" t="s">
        <v>94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</row>
  </sheetData>
  <mergeCells count="27">
    <mergeCell ref="C21:C24"/>
    <mergeCell ref="A1:P1"/>
    <mergeCell ref="A2:P2"/>
    <mergeCell ref="A3:P3"/>
    <mergeCell ref="A4:P4"/>
    <mergeCell ref="A5:P5"/>
    <mergeCell ref="J12:P12"/>
    <mergeCell ref="C13:I13"/>
    <mergeCell ref="A12:A15"/>
    <mergeCell ref="B12:B15"/>
    <mergeCell ref="C12:I12"/>
    <mergeCell ref="A19:A20"/>
    <mergeCell ref="A11:P11"/>
    <mergeCell ref="B29:P29"/>
    <mergeCell ref="A6:P6"/>
    <mergeCell ref="A7:P7"/>
    <mergeCell ref="A8:P8"/>
    <mergeCell ref="A9:P9"/>
    <mergeCell ref="A10:P10"/>
    <mergeCell ref="J13:P13"/>
    <mergeCell ref="C14:F14"/>
    <mergeCell ref="G14:I14"/>
    <mergeCell ref="J14:M14"/>
    <mergeCell ref="N14:P14"/>
    <mergeCell ref="B21:B25"/>
    <mergeCell ref="A21:A25"/>
    <mergeCell ref="B19:B20"/>
  </mergeCells>
  <pageMargins left="0" right="0" top="0.35433070866141736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view="pageBreakPreview" topLeftCell="A10" zoomScale="115" zoomScaleNormal="70" zoomScaleSheetLayoutView="115" workbookViewId="0">
      <selection activeCell="C10" sqref="C10:D10"/>
    </sheetView>
  </sheetViews>
  <sheetFormatPr defaultRowHeight="15.75" x14ac:dyDescent="0.25"/>
  <cols>
    <col min="1" max="1" width="5.25" style="25" customWidth="1"/>
    <col min="2" max="2" width="40.5" style="3" customWidth="1"/>
    <col min="3" max="3" width="14" style="6" customWidth="1"/>
    <col min="4" max="4" width="4.875" style="3" customWidth="1"/>
    <col min="5" max="5" width="13.625" style="6" customWidth="1"/>
    <col min="6" max="6" width="10.875" style="6" customWidth="1"/>
    <col min="7" max="7" width="13.875" style="21" customWidth="1"/>
    <col min="8" max="8" width="32.625" style="21" hidden="1" customWidth="1"/>
    <col min="9" max="9" width="15.125" style="4" hidden="1" customWidth="1"/>
    <col min="10" max="10" width="14" style="5" hidden="1" customWidth="1"/>
    <col min="11" max="11" width="22.375" style="5" hidden="1" customWidth="1"/>
    <col min="12" max="12" width="13.5" style="5" hidden="1" customWidth="1"/>
    <col min="13" max="13" width="15.875" style="5" customWidth="1"/>
    <col min="14" max="14" width="13.875" style="5" customWidth="1"/>
    <col min="15" max="15" width="16.75" style="5" customWidth="1"/>
    <col min="16" max="16" width="15.125" style="5" customWidth="1"/>
    <col min="17" max="16384" width="9" style="5"/>
  </cols>
  <sheetData>
    <row r="1" spans="1:17" ht="15.75" customHeight="1" x14ac:dyDescent="0.25">
      <c r="D1" s="6"/>
      <c r="J1" s="12"/>
      <c r="K1" s="12"/>
    </row>
    <row r="2" spans="1:17" ht="68.25" customHeight="1" x14ac:dyDescent="0.25">
      <c r="A2" s="145" t="s">
        <v>81</v>
      </c>
      <c r="B2" s="145"/>
      <c r="C2" s="145"/>
      <c r="D2" s="145"/>
      <c r="E2" s="145"/>
      <c r="F2" s="145"/>
      <c r="G2" s="145"/>
      <c r="J2" s="12"/>
      <c r="K2" s="12"/>
    </row>
    <row r="3" spans="1:17" ht="36" customHeight="1" x14ac:dyDescent="0.25">
      <c r="A3" s="26" t="s">
        <v>0</v>
      </c>
      <c r="B3" s="1" t="s">
        <v>15</v>
      </c>
      <c r="C3" s="146" t="s">
        <v>7</v>
      </c>
      <c r="D3" s="146"/>
      <c r="E3" s="138" t="s">
        <v>8</v>
      </c>
      <c r="F3" s="138"/>
      <c r="G3" s="138"/>
      <c r="I3" s="17"/>
      <c r="J3" s="17"/>
      <c r="K3" s="22"/>
      <c r="L3" s="9"/>
      <c r="M3" s="10"/>
      <c r="N3" s="9"/>
      <c r="O3" s="12"/>
      <c r="P3" s="9"/>
      <c r="Q3" s="16"/>
    </row>
    <row r="4" spans="1:17" ht="15" customHeight="1" x14ac:dyDescent="0.25">
      <c r="A4" s="27">
        <v>1</v>
      </c>
      <c r="B4" s="19">
        <v>2</v>
      </c>
      <c r="C4" s="147">
        <v>3</v>
      </c>
      <c r="D4" s="148"/>
      <c r="E4" s="149">
        <v>4</v>
      </c>
      <c r="F4" s="150"/>
      <c r="G4" s="151"/>
      <c r="I4" s="23"/>
      <c r="J4" s="13"/>
      <c r="K4" s="23"/>
      <c r="L4" s="13"/>
      <c r="M4" s="23"/>
      <c r="N4" s="13"/>
      <c r="O4" s="23"/>
      <c r="P4" s="13"/>
      <c r="Q4" s="23"/>
    </row>
    <row r="5" spans="1:17" ht="69" customHeight="1" x14ac:dyDescent="0.25">
      <c r="A5" s="28">
        <v>1</v>
      </c>
      <c r="B5" s="15" t="s">
        <v>16</v>
      </c>
      <c r="C5" s="152">
        <f>УНЦ!I27</f>
        <v>6500.66</v>
      </c>
      <c r="D5" s="152"/>
      <c r="E5" s="153" t="s">
        <v>36</v>
      </c>
      <c r="F5" s="153"/>
      <c r="G5" s="153"/>
      <c r="H5" s="21" t="s">
        <v>47</v>
      </c>
      <c r="I5" s="23"/>
      <c r="J5" s="13"/>
      <c r="K5" s="12"/>
      <c r="L5" s="12"/>
      <c r="M5" s="16"/>
      <c r="N5" s="16"/>
      <c r="O5" s="16"/>
      <c r="P5" s="16"/>
      <c r="Q5" s="16"/>
    </row>
    <row r="6" spans="1:17" x14ac:dyDescent="0.25">
      <c r="A6" s="28">
        <v>2</v>
      </c>
      <c r="B6" s="2" t="s">
        <v>42</v>
      </c>
      <c r="C6" s="154">
        <f>C5*0.2</f>
        <v>1300.1320000000001</v>
      </c>
      <c r="D6" s="154"/>
      <c r="E6" s="153" t="s">
        <v>36</v>
      </c>
      <c r="F6" s="153"/>
      <c r="G6" s="153"/>
      <c r="I6" s="23"/>
      <c r="J6" s="13"/>
      <c r="K6" s="12"/>
      <c r="L6" s="12"/>
      <c r="M6" s="16"/>
      <c r="N6" s="16"/>
      <c r="O6" s="16"/>
      <c r="P6" s="16"/>
      <c r="Q6" s="16"/>
    </row>
    <row r="7" spans="1:17" ht="89.25" customHeight="1" x14ac:dyDescent="0.25">
      <c r="A7" s="28">
        <v>3</v>
      </c>
      <c r="B7" s="2" t="s">
        <v>24</v>
      </c>
      <c r="C7" s="152">
        <f>C5+C6</f>
        <v>7800.7919999999995</v>
      </c>
      <c r="D7" s="152"/>
      <c r="E7" s="142" t="s">
        <v>36</v>
      </c>
      <c r="F7" s="143"/>
      <c r="G7" s="144"/>
      <c r="H7" s="21" t="s">
        <v>46</v>
      </c>
      <c r="I7" s="23"/>
      <c r="J7" s="45" t="s">
        <v>52</v>
      </c>
      <c r="K7" s="45" t="s">
        <v>49</v>
      </c>
      <c r="L7" s="45" t="s">
        <v>50</v>
      </c>
      <c r="M7" s="16"/>
      <c r="N7" s="16"/>
      <c r="O7" s="16"/>
      <c r="P7" s="16"/>
      <c r="Q7" s="16"/>
    </row>
    <row r="8" spans="1:17" ht="42.75" customHeight="1" x14ac:dyDescent="0.25">
      <c r="A8" s="18" t="s">
        <v>32</v>
      </c>
      <c r="B8" s="24" t="s">
        <v>18</v>
      </c>
      <c r="C8" s="140">
        <v>0</v>
      </c>
      <c r="D8" s="141"/>
      <c r="E8" s="142" t="s">
        <v>36</v>
      </c>
      <c r="F8" s="143"/>
      <c r="G8" s="144"/>
      <c r="H8" s="30"/>
      <c r="I8" s="31"/>
      <c r="J8" s="46">
        <v>104.934303519856</v>
      </c>
      <c r="K8" s="46">
        <v>105.042905387132</v>
      </c>
      <c r="L8" s="47">
        <v>104.35592158531701</v>
      </c>
      <c r="M8" s="50"/>
      <c r="N8" s="16"/>
      <c r="O8" s="16"/>
      <c r="P8" s="16"/>
      <c r="Q8" s="16"/>
    </row>
    <row r="9" spans="1:17" ht="54.75" customHeight="1" x14ac:dyDescent="0.25">
      <c r="A9" s="18" t="s">
        <v>33</v>
      </c>
      <c r="B9" s="20" t="s">
        <v>25</v>
      </c>
      <c r="C9" s="140">
        <v>0</v>
      </c>
      <c r="D9" s="141"/>
      <c r="E9" s="142" t="s">
        <v>36</v>
      </c>
      <c r="F9" s="143"/>
      <c r="G9" s="144"/>
      <c r="H9" s="5" t="s">
        <v>48</v>
      </c>
      <c r="I9" s="5"/>
      <c r="J9" s="12"/>
      <c r="K9" s="48"/>
      <c r="L9" s="49"/>
    </row>
    <row r="10" spans="1:17" ht="39" customHeight="1" x14ac:dyDescent="0.25">
      <c r="A10" s="18" t="s">
        <v>34</v>
      </c>
      <c r="B10" s="20" t="s">
        <v>31</v>
      </c>
      <c r="C10" s="152">
        <f>C11-C7</f>
        <v>1546.6021603691024</v>
      </c>
      <c r="D10" s="152"/>
      <c r="E10" s="142" t="s">
        <v>36</v>
      </c>
      <c r="F10" s="143"/>
      <c r="G10" s="144"/>
      <c r="H10" s="5"/>
      <c r="I10" s="5"/>
      <c r="J10" s="12"/>
      <c r="K10" s="12"/>
    </row>
    <row r="11" spans="1:17" ht="54.75" customHeight="1" x14ac:dyDescent="0.25">
      <c r="A11" s="18" t="s">
        <v>30</v>
      </c>
      <c r="B11" s="20" t="s">
        <v>17</v>
      </c>
      <c r="C11" s="155">
        <f>C12+C13+C14+C15+C16+C17+C18</f>
        <v>9347.3941603691019</v>
      </c>
      <c r="D11" s="156"/>
      <c r="E11" s="142" t="s">
        <v>36</v>
      </c>
      <c r="F11" s="143"/>
      <c r="G11" s="144"/>
      <c r="H11" s="5"/>
      <c r="I11" s="5"/>
      <c r="J11" s="14"/>
      <c r="K11" s="14"/>
      <c r="M11" s="51"/>
    </row>
    <row r="12" spans="1:17" ht="21" customHeight="1" x14ac:dyDescent="0.25">
      <c r="A12" s="18" t="s">
        <v>13</v>
      </c>
      <c r="B12" s="76" t="s">
        <v>55</v>
      </c>
      <c r="C12" s="157">
        <v>0</v>
      </c>
      <c r="D12" s="158"/>
      <c r="E12" s="143" t="s">
        <v>36</v>
      </c>
      <c r="F12" s="143"/>
      <c r="G12" s="144"/>
      <c r="H12" s="5" t="s">
        <v>51</v>
      </c>
      <c r="I12" s="5"/>
    </row>
    <row r="13" spans="1:17" ht="18" x14ac:dyDescent="0.25">
      <c r="A13" s="18" t="s">
        <v>14</v>
      </c>
      <c r="B13" s="76" t="s">
        <v>56</v>
      </c>
      <c r="C13" s="159">
        <v>0</v>
      </c>
      <c r="D13" s="160"/>
      <c r="E13" s="143" t="s">
        <v>36</v>
      </c>
      <c r="F13" s="143"/>
      <c r="G13" s="144"/>
      <c r="H13" s="5" t="s">
        <v>44</v>
      </c>
      <c r="I13" s="5"/>
    </row>
    <row r="14" spans="1:17" ht="18" x14ac:dyDescent="0.25">
      <c r="A14" s="18" t="s">
        <v>19</v>
      </c>
      <c r="B14" s="76" t="s">
        <v>57</v>
      </c>
      <c r="C14" s="159">
        <v>0</v>
      </c>
      <c r="D14" s="160"/>
      <c r="E14" s="143" t="s">
        <v>36</v>
      </c>
      <c r="F14" s="143"/>
      <c r="G14" s="144"/>
      <c r="H14" s="5" t="s">
        <v>45</v>
      </c>
      <c r="I14" s="5"/>
    </row>
    <row r="15" spans="1:17" ht="18" x14ac:dyDescent="0.25">
      <c r="A15" s="18" t="s">
        <v>58</v>
      </c>
      <c r="B15" s="76" t="s">
        <v>59</v>
      </c>
      <c r="C15" s="159">
        <v>0</v>
      </c>
      <c r="D15" s="160"/>
      <c r="E15" s="143" t="s">
        <v>36</v>
      </c>
      <c r="F15" s="143"/>
      <c r="G15" s="144"/>
      <c r="H15" s="5"/>
      <c r="I15" s="5"/>
    </row>
    <row r="16" spans="1:17" ht="18" x14ac:dyDescent="0.25">
      <c r="A16" s="18" t="s">
        <v>60</v>
      </c>
      <c r="B16" s="76" t="s">
        <v>61</v>
      </c>
      <c r="C16" s="155">
        <f>C7*('индекс-дефлятор'!C5/100)*('индекс-дефлятор'!D5/100)*('индекс-дефлятор'!E5/100)*('индекс-дефлятор'!F5/100)</f>
        <v>9347.3941603691019</v>
      </c>
      <c r="D16" s="156"/>
      <c r="E16" s="143" t="s">
        <v>36</v>
      </c>
      <c r="F16" s="143"/>
      <c r="G16" s="144"/>
      <c r="H16" s="5"/>
      <c r="I16" s="5"/>
    </row>
    <row r="17" spans="1:9" ht="18" x14ac:dyDescent="0.25">
      <c r="A17" s="18" t="s">
        <v>62</v>
      </c>
      <c r="B17" s="76" t="s">
        <v>63</v>
      </c>
      <c r="C17" s="159">
        <v>0</v>
      </c>
      <c r="D17" s="160"/>
      <c r="E17" s="161" t="s">
        <v>36</v>
      </c>
      <c r="F17" s="161"/>
      <c r="G17" s="162"/>
      <c r="H17" s="9"/>
      <c r="I17" s="11"/>
    </row>
    <row r="18" spans="1:9" ht="18" x14ac:dyDescent="0.25">
      <c r="A18" s="18" t="s">
        <v>64</v>
      </c>
      <c r="B18" s="76" t="s">
        <v>65</v>
      </c>
      <c r="C18" s="159">
        <v>0</v>
      </c>
      <c r="D18" s="160"/>
      <c r="E18" s="161" t="s">
        <v>36</v>
      </c>
      <c r="F18" s="161"/>
      <c r="G18" s="162"/>
    </row>
    <row r="19" spans="1:9" x14ac:dyDescent="0.25">
      <c r="A19" s="29"/>
      <c r="B19" s="73"/>
      <c r="C19" s="70"/>
      <c r="D19" s="70"/>
      <c r="E19" s="71"/>
      <c r="F19" s="71"/>
      <c r="G19" s="71"/>
      <c r="H19" s="72"/>
    </row>
    <row r="20" spans="1:9" ht="18" x14ac:dyDescent="0.25">
      <c r="A20" s="168" t="s">
        <v>29</v>
      </c>
      <c r="B20" s="168"/>
      <c r="C20" s="168"/>
      <c r="D20" s="168"/>
      <c r="E20" s="168"/>
      <c r="F20" s="168"/>
      <c r="G20" s="168"/>
    </row>
    <row r="21" spans="1:9" ht="36" customHeight="1" x14ac:dyDescent="0.25">
      <c r="A21" s="169" t="s">
        <v>26</v>
      </c>
      <c r="B21" s="169"/>
      <c r="C21" s="169"/>
      <c r="D21" s="169"/>
      <c r="E21" s="169"/>
      <c r="F21" s="169"/>
      <c r="G21" s="169"/>
    </row>
    <row r="22" spans="1:9" ht="31.5" customHeight="1" x14ac:dyDescent="0.25">
      <c r="A22" s="169" t="s">
        <v>27</v>
      </c>
      <c r="B22" s="169"/>
      <c r="C22" s="169"/>
      <c r="D22" s="169"/>
      <c r="E22" s="169"/>
      <c r="F22" s="169"/>
      <c r="G22" s="169"/>
      <c r="H22" s="21" t="s">
        <v>12</v>
      </c>
    </row>
    <row r="23" spans="1:9" s="16" customFormat="1" ht="69.75" customHeight="1" x14ac:dyDescent="0.25">
      <c r="A23" s="169" t="s">
        <v>28</v>
      </c>
      <c r="B23" s="169"/>
      <c r="C23" s="169"/>
      <c r="D23" s="169"/>
      <c r="E23" s="169"/>
      <c r="F23" s="169"/>
      <c r="G23" s="169"/>
      <c r="H23" s="23"/>
      <c r="I23" s="13"/>
    </row>
    <row r="24" spans="1:9" s="16" customFormat="1" ht="18.75" customHeight="1" x14ac:dyDescent="0.25">
      <c r="A24" s="170"/>
      <c r="B24" s="170"/>
      <c r="C24" s="170"/>
      <c r="D24" s="170"/>
      <c r="E24" s="170"/>
      <c r="F24" s="170"/>
      <c r="G24" s="170"/>
      <c r="H24" s="23"/>
      <c r="I24" s="13"/>
    </row>
    <row r="25" spans="1:9" s="16" customFormat="1" ht="41.25" customHeight="1" x14ac:dyDescent="0.25">
      <c r="A25" s="170"/>
      <c r="B25" s="170"/>
      <c r="C25" s="170"/>
      <c r="D25" s="170"/>
      <c r="E25" s="170"/>
      <c r="F25" s="170"/>
      <c r="G25" s="170"/>
      <c r="H25" s="23"/>
      <c r="I25" s="13"/>
    </row>
    <row r="26" spans="1:9" s="16" customFormat="1" ht="38.25" customHeight="1" x14ac:dyDescent="0.25">
      <c r="A26" s="170"/>
      <c r="B26" s="170"/>
      <c r="C26" s="170"/>
      <c r="D26" s="170"/>
      <c r="E26" s="170"/>
      <c r="F26" s="170"/>
      <c r="G26" s="170"/>
      <c r="H26"/>
      <c r="I26" s="13"/>
    </row>
    <row r="27" spans="1:9" s="16" customFormat="1" ht="18.75" customHeight="1" x14ac:dyDescent="0.25">
      <c r="A27" s="163"/>
      <c r="B27" s="163"/>
      <c r="C27" s="163"/>
      <c r="D27" s="163"/>
      <c r="E27" s="163"/>
      <c r="F27" s="163"/>
      <c r="G27" s="163"/>
      <c r="H27" s="23"/>
      <c r="I27" s="13"/>
    </row>
    <row r="28" spans="1:9" s="16" customFormat="1" ht="217.5" customHeight="1" x14ac:dyDescent="0.25">
      <c r="A28" s="164"/>
      <c r="B28" s="165"/>
      <c r="C28" s="165"/>
      <c r="D28" s="165"/>
      <c r="E28" s="165"/>
      <c r="F28" s="165"/>
      <c r="G28" s="165"/>
      <c r="H28" s="23"/>
      <c r="I28" s="13"/>
    </row>
    <row r="29" spans="1:9" ht="53.25" customHeight="1" x14ac:dyDescent="0.25">
      <c r="A29" s="164"/>
      <c r="B29" s="166"/>
      <c r="C29" s="166"/>
      <c r="D29" s="166"/>
      <c r="E29" s="166"/>
      <c r="F29" s="166"/>
      <c r="G29" s="166"/>
    </row>
    <row r="30" spans="1:9" x14ac:dyDescent="0.25">
      <c r="A30" s="167"/>
      <c r="B30" s="167"/>
      <c r="C30" s="167"/>
      <c r="D30" s="167"/>
      <c r="E30" s="167"/>
      <c r="F30" s="167"/>
      <c r="G30" s="167"/>
    </row>
    <row r="31" spans="1:9" x14ac:dyDescent="0.25">
      <c r="B31"/>
    </row>
    <row r="35" spans="2:2" x14ac:dyDescent="0.25">
      <c r="B35"/>
    </row>
  </sheetData>
  <mergeCells count="44">
    <mergeCell ref="A27:G27"/>
    <mergeCell ref="A28:G28"/>
    <mergeCell ref="A29:G29"/>
    <mergeCell ref="A30:G30"/>
    <mergeCell ref="A20:G20"/>
    <mergeCell ref="A21:G21"/>
    <mergeCell ref="A22:G22"/>
    <mergeCell ref="A23:G23"/>
    <mergeCell ref="A24:G24"/>
    <mergeCell ref="A25:G25"/>
    <mergeCell ref="A26:G26"/>
    <mergeCell ref="C16:D16"/>
    <mergeCell ref="E16:G16"/>
    <mergeCell ref="C17:D17"/>
    <mergeCell ref="E17:G17"/>
    <mergeCell ref="C18:D18"/>
    <mergeCell ref="E18:G18"/>
    <mergeCell ref="C12:D12"/>
    <mergeCell ref="E12:G12"/>
    <mergeCell ref="C13:D13"/>
    <mergeCell ref="E13:G13"/>
    <mergeCell ref="C15:D15"/>
    <mergeCell ref="E15:G15"/>
    <mergeCell ref="C14:D14"/>
    <mergeCell ref="E14:G14"/>
    <mergeCell ref="C9:D9"/>
    <mergeCell ref="E9:G9"/>
    <mergeCell ref="C10:D10"/>
    <mergeCell ref="E10:G10"/>
    <mergeCell ref="C11:D11"/>
    <mergeCell ref="E11:G11"/>
    <mergeCell ref="C8:D8"/>
    <mergeCell ref="E8:G8"/>
    <mergeCell ref="A2:G2"/>
    <mergeCell ref="C3:D3"/>
    <mergeCell ref="E3:G3"/>
    <mergeCell ref="C4:D4"/>
    <mergeCell ref="E4:G4"/>
    <mergeCell ref="C5:D5"/>
    <mergeCell ref="E5:G5"/>
    <mergeCell ref="C6:D6"/>
    <mergeCell ref="E6:G6"/>
    <mergeCell ref="C7:D7"/>
    <mergeCell ref="E7:G7"/>
  </mergeCells>
  <pageMargins left="0.86614173228346458" right="0" top="0.43307086614173229" bottom="0" header="0.31496062992125984" footer="0.19685039370078741"/>
  <pageSetup paperSize="9" scale="84" fitToHeight="0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5" sqref="G5"/>
    </sheetView>
  </sheetViews>
  <sheetFormatPr defaultColWidth="7.75" defaultRowHeight="15" x14ac:dyDescent="0.25"/>
  <cols>
    <col min="1" max="1" width="59.875" style="77" customWidth="1"/>
    <col min="2" max="8" width="9.375" style="77" customWidth="1"/>
    <col min="9" max="16384" width="7.75" style="77"/>
  </cols>
  <sheetData>
    <row r="1" spans="1:10" ht="54.75" customHeight="1" x14ac:dyDescent="0.25">
      <c r="A1" s="171" t="s">
        <v>66</v>
      </c>
      <c r="B1" s="172"/>
      <c r="C1" s="172"/>
      <c r="D1" s="172"/>
      <c r="E1" s="172"/>
      <c r="F1" s="172"/>
      <c r="G1" s="172"/>
      <c r="H1" s="173"/>
    </row>
    <row r="2" spans="1:10" x14ac:dyDescent="0.25">
      <c r="A2" s="78" t="s">
        <v>67</v>
      </c>
      <c r="B2" s="79">
        <v>2018</v>
      </c>
      <c r="C2" s="80">
        <v>2019</v>
      </c>
      <c r="D2" s="80">
        <v>2020</v>
      </c>
      <c r="E2" s="80">
        <v>2021</v>
      </c>
      <c r="F2" s="80">
        <v>2022</v>
      </c>
      <c r="G2" s="80">
        <v>2023</v>
      </c>
      <c r="H2" s="80">
        <v>2024</v>
      </c>
    </row>
    <row r="3" spans="1:10" ht="16.5" x14ac:dyDescent="0.25">
      <c r="A3" s="81"/>
      <c r="B3" s="82" t="s">
        <v>68</v>
      </c>
      <c r="C3" s="174" t="s">
        <v>69</v>
      </c>
      <c r="D3" s="175"/>
      <c r="E3" s="175"/>
      <c r="F3" s="175"/>
      <c r="G3" s="175"/>
      <c r="H3" s="176"/>
    </row>
    <row r="4" spans="1:10" ht="28.5" customHeight="1" x14ac:dyDescent="0.25">
      <c r="A4" s="83" t="s">
        <v>70</v>
      </c>
      <c r="B4" s="84" t="s">
        <v>71</v>
      </c>
      <c r="C4" s="84" t="s">
        <v>71</v>
      </c>
      <c r="D4" s="84" t="s">
        <v>71</v>
      </c>
      <c r="E4" s="84" t="s">
        <v>71</v>
      </c>
      <c r="F4" s="84" t="s">
        <v>71</v>
      </c>
      <c r="G4" s="84" t="s">
        <v>71</v>
      </c>
      <c r="H4" s="84" t="s">
        <v>71</v>
      </c>
      <c r="J4" s="85"/>
    </row>
    <row r="5" spans="1:10" ht="27" customHeight="1" x14ac:dyDescent="0.25">
      <c r="A5" s="86" t="s">
        <v>72</v>
      </c>
      <c r="B5" s="87">
        <v>105.2557</v>
      </c>
      <c r="C5" s="87">
        <v>107.4466</v>
      </c>
      <c r="D5" s="87">
        <v>103.6404</v>
      </c>
      <c r="E5" s="87">
        <v>103.7188</v>
      </c>
      <c r="F5" s="87">
        <v>103.74630000000001</v>
      </c>
      <c r="G5" s="87">
        <v>103.8249</v>
      </c>
      <c r="H5" s="87">
        <v>103.8494</v>
      </c>
      <c r="J5" s="85"/>
    </row>
    <row r="6" spans="1:10" ht="18" x14ac:dyDescent="0.25">
      <c r="A6" s="88" t="s">
        <v>73</v>
      </c>
      <c r="B6" s="89"/>
      <c r="C6" s="89"/>
      <c r="D6" s="89"/>
      <c r="E6" s="89"/>
      <c r="F6" s="89"/>
      <c r="G6" s="89"/>
      <c r="H6" s="89"/>
    </row>
    <row r="7" spans="1:10" x14ac:dyDescent="0.25">
      <c r="A7" s="177" t="s">
        <v>74</v>
      </c>
      <c r="B7" s="177"/>
      <c r="C7" s="177"/>
      <c r="D7" s="177"/>
      <c r="E7" s="177"/>
      <c r="F7" s="177"/>
      <c r="G7" s="177"/>
      <c r="H7" s="177"/>
    </row>
    <row r="8" spans="1:10" ht="18" x14ac:dyDescent="0.25">
      <c r="A8" s="88" t="s">
        <v>75</v>
      </c>
      <c r="B8" s="89"/>
      <c r="C8" s="90"/>
      <c r="D8" s="90"/>
      <c r="E8" s="90"/>
      <c r="F8" s="90"/>
      <c r="G8" s="90"/>
      <c r="H8" s="90"/>
    </row>
    <row r="9" spans="1:10" ht="18" x14ac:dyDescent="0.25">
      <c r="A9" s="88" t="s">
        <v>76</v>
      </c>
      <c r="B9" s="89"/>
      <c r="C9" s="89"/>
      <c r="D9" s="89"/>
      <c r="E9" s="89"/>
      <c r="F9" s="89"/>
      <c r="G9" s="89"/>
      <c r="H9" s="89"/>
    </row>
  </sheetData>
  <mergeCells count="3">
    <mergeCell ref="A1:H1"/>
    <mergeCell ref="C3:H3"/>
    <mergeCell ref="A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УНЦ</vt:lpstr>
      <vt:lpstr>УНЦ прогноз</vt:lpstr>
      <vt:lpstr>индекс-дефлятор</vt:lpstr>
      <vt:lpstr>'УНЦ прогноз'!Заголовки_для_печати</vt:lpstr>
      <vt:lpstr>УНЦ!Область_печати</vt:lpstr>
      <vt:lpstr>'УНЦ прогноз'!Область_печати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Пушин Павел Витальевич</dc:creator>
  <cp:lastModifiedBy>Щинова Оксана Киприяновна</cp:lastModifiedBy>
  <cp:lastPrinted>2021-02-22T07:36:25Z</cp:lastPrinted>
  <dcterms:created xsi:type="dcterms:W3CDTF">2009-07-27T10:10:26Z</dcterms:created>
  <dcterms:modified xsi:type="dcterms:W3CDTF">2022-04-20T19:35:10Z</dcterms:modified>
</cp:coreProperties>
</file>